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0.118\condivisa\CondivisaUfficiodipiano\BUONI ASSISTENZA DOMICILARE ADI-PUA\2021\_Provvedimento 2-2021\"/>
    </mc:Choice>
  </mc:AlternateContent>
  <bookViews>
    <workbookView xWindow="0" yWindow="0" windowWidth="24000" windowHeight="9600"/>
  </bookViews>
  <sheets>
    <sheet name="Dat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K17" i="1"/>
  <c r="K14" i="1"/>
  <c r="K16" i="1"/>
  <c r="K15" i="1"/>
  <c r="L19" i="1"/>
  <c r="K19" i="1"/>
  <c r="M18" i="1"/>
  <c r="L18" i="1"/>
  <c r="K18" i="1"/>
  <c r="M23" i="1"/>
  <c r="L23" i="1"/>
  <c r="K23" i="1"/>
  <c r="L22" i="1"/>
  <c r="K22" i="1"/>
  <c r="F25" i="1"/>
  <c r="D25" i="1" l="1"/>
  <c r="E19" i="1"/>
  <c r="E20" i="1"/>
  <c r="E21" i="1"/>
  <c r="E22" i="1"/>
  <c r="E23" i="1"/>
  <c r="E24" i="1"/>
  <c r="E18" i="1"/>
  <c r="L25" i="1" l="1"/>
  <c r="E25" i="1"/>
  <c r="M25" i="1" l="1"/>
</calcChain>
</file>

<file path=xl/sharedStrings.xml><?xml version="1.0" encoding="utf-8"?>
<sst xmlns="http://schemas.openxmlformats.org/spreadsheetml/2006/main" count="97" uniqueCount="59">
  <si>
    <t>ORE SETTIMANALI ASSEGNATE</t>
  </si>
  <si>
    <t>COSTO UTENTE AD ORA</t>
  </si>
  <si>
    <t>COSTO DISTRETTO AD ORA</t>
  </si>
  <si>
    <t>IMPEGNO ECONOMICO DISTRETTO</t>
  </si>
  <si>
    <t>TOTALE</t>
  </si>
  <si>
    <t>sospeso</t>
  </si>
  <si>
    <t>CITTA'</t>
  </si>
  <si>
    <t>Aprilia</t>
  </si>
  <si>
    <t>BUONO DI SERVIZIO</t>
  </si>
  <si>
    <t>Cisterna</t>
  </si>
  <si>
    <t>Cori</t>
  </si>
  <si>
    <t>ELENCO BENEFICIARI DI BUONO_SERVIZIO PER ASSISTENZA DOMICILIARE IN ACCREDITAMENTO - Prov. 2 /2021 I quadrimestre 2021 (Saldo)</t>
  </si>
  <si>
    <t>IMPEGNO PROV. 1/2021</t>
  </si>
  <si>
    <t>10/2021</t>
  </si>
  <si>
    <t>6/2021</t>
  </si>
  <si>
    <t>9/2021</t>
  </si>
  <si>
    <t>1/2021</t>
  </si>
  <si>
    <t>8/2021</t>
  </si>
  <si>
    <t>2/2021</t>
  </si>
  <si>
    <t>attivo</t>
  </si>
  <si>
    <t>3/2021</t>
  </si>
  <si>
    <t>7/2021</t>
  </si>
  <si>
    <t>MONITORAGGIO</t>
  </si>
  <si>
    <t>11/2021</t>
  </si>
  <si>
    <t>attiva</t>
  </si>
  <si>
    <t>1/2020</t>
  </si>
  <si>
    <t>2/2020</t>
  </si>
  <si>
    <t>3/2020</t>
  </si>
  <si>
    <t>6/2020</t>
  </si>
  <si>
    <t>7/2020</t>
  </si>
  <si>
    <t>IMPORTO BUONO SALDO TOTALE</t>
  </si>
  <si>
    <t>8/2020</t>
  </si>
  <si>
    <t xml:space="preserve">ORE ASSISTENZA </t>
  </si>
  <si>
    <t>Prov. N. 1/2021 ACCONTO</t>
  </si>
  <si>
    <t>ORE ASSISTENZA SALDO</t>
  </si>
  <si>
    <t>4/2021</t>
  </si>
  <si>
    <t>sospeso dal 22/2</t>
  </si>
  <si>
    <t>sospeso dal 6/3</t>
  </si>
  <si>
    <t>9/2020</t>
  </si>
  <si>
    <t>Prov. N. 2/2021 - SALDO</t>
  </si>
  <si>
    <t>A.C.</t>
  </si>
  <si>
    <t>L.D.</t>
  </si>
  <si>
    <t>E.F.</t>
  </si>
  <si>
    <t>O.R.</t>
  </si>
  <si>
    <t>L.G.</t>
  </si>
  <si>
    <t>A.T.</t>
  </si>
  <si>
    <t>B.R.</t>
  </si>
  <si>
    <t>V.L.</t>
  </si>
  <si>
    <t>L.B.</t>
  </si>
  <si>
    <t>L.V.</t>
  </si>
  <si>
    <t>G.T.</t>
  </si>
  <si>
    <t>F.M.</t>
  </si>
  <si>
    <t>E.D.</t>
  </si>
  <si>
    <t>G.A.</t>
  </si>
  <si>
    <t>R.C.</t>
  </si>
  <si>
    <t>L.F.</t>
  </si>
  <si>
    <t>A.F.</t>
  </si>
  <si>
    <t>A.L.</t>
  </si>
  <si>
    <t>NOME.COGNOME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</si>
</sst>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wrapText="1"/>
    </xf>
    <xf numFmtId="0" fontId="3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right" vertical="center"/>
    </xf>
    <xf numFmtId="164" fontId="0" fillId="0" borderId="0" xfId="0" applyNumberFormat="1"/>
    <xf numFmtId="0" fontId="3" fillId="3" borderId="2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49" fontId="3" fillId="3" borderId="3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3" fillId="3" borderId="2" xfId="1" applyNumberFormat="1" applyFont="1" applyFill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alcolo" xfId="1" builtinId="2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4" sqref="D4"/>
    </sheetView>
  </sheetViews>
  <sheetFormatPr defaultRowHeight="15" x14ac:dyDescent="0.25"/>
  <cols>
    <col min="1" max="1" width="15.28515625" customWidth="1"/>
    <col min="2" max="2" width="13" customWidth="1"/>
    <col min="3" max="3" width="17.42578125" customWidth="1"/>
    <col min="4" max="4" width="12.140625" customWidth="1"/>
    <col min="5" max="5" width="17.28515625" customWidth="1"/>
    <col min="6" max="6" width="12.7109375" customWidth="1"/>
    <col min="7" max="7" width="16.85546875" customWidth="1"/>
    <col min="8" max="8" width="13.85546875" customWidth="1"/>
    <col min="9" max="11" width="14.5703125" customWidth="1"/>
    <col min="12" max="13" width="12.7109375" customWidth="1"/>
    <col min="14" max="15" width="9.5703125" bestFit="1" customWidth="1"/>
  </cols>
  <sheetData>
    <row r="1" spans="1:14" x14ac:dyDescent="0.2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x14ac:dyDescent="0.25">
      <c r="D3" s="23" t="s">
        <v>33</v>
      </c>
      <c r="E3" s="24"/>
      <c r="F3" s="25"/>
      <c r="G3" s="18"/>
      <c r="J3" s="23" t="s">
        <v>39</v>
      </c>
      <c r="K3" s="24"/>
      <c r="L3" s="24"/>
      <c r="M3" s="25"/>
    </row>
    <row r="4" spans="1:14" ht="36.75" x14ac:dyDescent="0.25">
      <c r="A4" s="1" t="s">
        <v>58</v>
      </c>
      <c r="B4" s="1" t="s">
        <v>6</v>
      </c>
      <c r="C4" s="1" t="s">
        <v>8</v>
      </c>
      <c r="D4" s="2" t="s">
        <v>0</v>
      </c>
      <c r="E4" s="2" t="s">
        <v>32</v>
      </c>
      <c r="F4" s="2" t="s">
        <v>12</v>
      </c>
      <c r="G4" s="2" t="s">
        <v>22</v>
      </c>
      <c r="H4" s="2" t="s">
        <v>1</v>
      </c>
      <c r="I4" s="2" t="s">
        <v>2</v>
      </c>
      <c r="J4" s="2" t="s">
        <v>0</v>
      </c>
      <c r="K4" s="2" t="s">
        <v>34</v>
      </c>
      <c r="L4" s="2" t="s">
        <v>30</v>
      </c>
      <c r="M4" s="2" t="s">
        <v>3</v>
      </c>
    </row>
    <row r="5" spans="1:14" x14ac:dyDescent="0.25">
      <c r="A5" s="3" t="s">
        <v>40</v>
      </c>
      <c r="B5" s="3" t="s">
        <v>7</v>
      </c>
      <c r="C5" s="17" t="s">
        <v>21</v>
      </c>
      <c r="D5" s="7">
        <v>2</v>
      </c>
      <c r="E5" s="3">
        <v>36</v>
      </c>
      <c r="F5" s="5">
        <v>538.55999999999995</v>
      </c>
      <c r="G5" s="5" t="s">
        <v>19</v>
      </c>
      <c r="H5" s="4">
        <v>4.99</v>
      </c>
      <c r="I5" s="4">
        <v>14.96</v>
      </c>
      <c r="J5" s="20">
        <v>0</v>
      </c>
      <c r="K5" s="20">
        <v>0</v>
      </c>
      <c r="L5" s="5">
        <v>0</v>
      </c>
      <c r="M5" s="5">
        <v>0</v>
      </c>
    </row>
    <row r="6" spans="1:14" x14ac:dyDescent="0.25">
      <c r="A6" s="3" t="s">
        <v>41</v>
      </c>
      <c r="B6" s="3" t="s">
        <v>7</v>
      </c>
      <c r="C6" s="17" t="s">
        <v>13</v>
      </c>
      <c r="D6" s="7">
        <v>4</v>
      </c>
      <c r="E6" s="3">
        <v>72</v>
      </c>
      <c r="F6" s="5">
        <v>1436.4</v>
      </c>
      <c r="G6" s="5" t="s">
        <v>19</v>
      </c>
      <c r="H6" s="4">
        <v>0</v>
      </c>
      <c r="I6" s="4">
        <v>19.95</v>
      </c>
      <c r="J6" s="20">
        <v>0</v>
      </c>
      <c r="K6" s="20">
        <v>0</v>
      </c>
      <c r="L6" s="5">
        <v>0</v>
      </c>
      <c r="M6" s="5">
        <v>0</v>
      </c>
    </row>
    <row r="7" spans="1:14" x14ac:dyDescent="0.25">
      <c r="A7" s="3" t="s">
        <v>42</v>
      </c>
      <c r="B7" s="3" t="s">
        <v>7</v>
      </c>
      <c r="C7" s="17" t="s">
        <v>15</v>
      </c>
      <c r="D7" s="7">
        <v>2</v>
      </c>
      <c r="E7" s="3">
        <v>36</v>
      </c>
      <c r="F7" s="5">
        <v>718.2</v>
      </c>
      <c r="G7" s="5" t="s">
        <v>37</v>
      </c>
      <c r="H7" s="4">
        <v>0</v>
      </c>
      <c r="I7" s="4">
        <v>19.95</v>
      </c>
      <c r="J7" s="20">
        <v>0</v>
      </c>
      <c r="K7" s="20">
        <v>0</v>
      </c>
      <c r="L7" s="5">
        <v>0</v>
      </c>
      <c r="M7" s="5">
        <v>0</v>
      </c>
    </row>
    <row r="8" spans="1:14" x14ac:dyDescent="0.25">
      <c r="A8" s="3" t="s">
        <v>43</v>
      </c>
      <c r="B8" s="3" t="s">
        <v>7</v>
      </c>
      <c r="C8" s="17" t="s">
        <v>20</v>
      </c>
      <c r="D8" s="7">
        <v>4</v>
      </c>
      <c r="E8" s="3">
        <v>72</v>
      </c>
      <c r="F8" s="5">
        <v>1436.4</v>
      </c>
      <c r="G8" s="5" t="s">
        <v>19</v>
      </c>
      <c r="H8" s="4">
        <v>0</v>
      </c>
      <c r="I8" s="4">
        <v>19.95</v>
      </c>
      <c r="J8" s="20">
        <v>0</v>
      </c>
      <c r="K8" s="20">
        <v>0</v>
      </c>
      <c r="L8" s="5">
        <v>0</v>
      </c>
      <c r="M8" s="5">
        <v>0</v>
      </c>
    </row>
    <row r="9" spans="1:14" x14ac:dyDescent="0.25">
      <c r="A9" s="3" t="s">
        <v>44</v>
      </c>
      <c r="B9" s="3" t="s">
        <v>7</v>
      </c>
      <c r="C9" s="17" t="s">
        <v>16</v>
      </c>
      <c r="D9" s="7">
        <v>2</v>
      </c>
      <c r="E9" s="3">
        <v>36</v>
      </c>
      <c r="F9" s="5">
        <v>718.2</v>
      </c>
      <c r="G9" s="5" t="s">
        <v>19</v>
      </c>
      <c r="H9" s="4">
        <v>0</v>
      </c>
      <c r="I9" s="4">
        <v>19.95</v>
      </c>
      <c r="J9" s="20">
        <v>0</v>
      </c>
      <c r="K9" s="20">
        <v>0</v>
      </c>
      <c r="L9" s="5">
        <v>0</v>
      </c>
      <c r="M9" s="5">
        <v>0</v>
      </c>
    </row>
    <row r="10" spans="1:14" x14ac:dyDescent="0.25">
      <c r="A10" s="3" t="s">
        <v>45</v>
      </c>
      <c r="B10" s="3" t="s">
        <v>7</v>
      </c>
      <c r="C10" s="17" t="s">
        <v>14</v>
      </c>
      <c r="D10" s="7">
        <v>3</v>
      </c>
      <c r="E10" s="3">
        <v>51</v>
      </c>
      <c r="F10" s="5">
        <v>1017.45</v>
      </c>
      <c r="G10" s="5" t="s">
        <v>19</v>
      </c>
      <c r="H10" s="4">
        <v>0</v>
      </c>
      <c r="I10" s="4">
        <v>19.95</v>
      </c>
      <c r="J10" s="20">
        <v>0</v>
      </c>
      <c r="K10" s="20">
        <v>0</v>
      </c>
      <c r="L10" s="5">
        <v>0</v>
      </c>
      <c r="M10" s="5">
        <v>0</v>
      </c>
    </row>
    <row r="11" spans="1:14" x14ac:dyDescent="0.25">
      <c r="A11" s="3" t="s">
        <v>46</v>
      </c>
      <c r="B11" s="3" t="s">
        <v>7</v>
      </c>
      <c r="C11" s="17" t="s">
        <v>18</v>
      </c>
      <c r="D11" s="7">
        <v>2</v>
      </c>
      <c r="E11" s="3">
        <v>36</v>
      </c>
      <c r="F11" s="5">
        <v>538.55999999999995</v>
      </c>
      <c r="G11" s="5" t="s">
        <v>36</v>
      </c>
      <c r="H11" s="4">
        <v>4.99</v>
      </c>
      <c r="I11" s="4">
        <v>14.96</v>
      </c>
      <c r="J11" s="20">
        <v>0</v>
      </c>
      <c r="K11" s="20">
        <v>0</v>
      </c>
      <c r="L11" s="5">
        <v>0</v>
      </c>
      <c r="M11" s="5">
        <v>0</v>
      </c>
    </row>
    <row r="12" spans="1:14" x14ac:dyDescent="0.25">
      <c r="A12" s="3" t="s">
        <v>47</v>
      </c>
      <c r="B12" s="3" t="s">
        <v>7</v>
      </c>
      <c r="C12" s="17" t="s">
        <v>17</v>
      </c>
      <c r="D12" s="7">
        <v>6</v>
      </c>
      <c r="E12" s="3">
        <v>104</v>
      </c>
      <c r="F12" s="5">
        <v>2074.8000000000002</v>
      </c>
      <c r="G12" s="5" t="s">
        <v>19</v>
      </c>
      <c r="H12" s="4">
        <v>0</v>
      </c>
      <c r="I12" s="4">
        <v>19.95</v>
      </c>
      <c r="J12" s="20">
        <v>9.75</v>
      </c>
      <c r="K12" s="20">
        <v>78</v>
      </c>
      <c r="L12" s="5">
        <f>3630.9-2074.8</f>
        <v>1556.1</v>
      </c>
      <c r="M12" s="5">
        <v>1556.1</v>
      </c>
    </row>
    <row r="13" spans="1:14" x14ac:dyDescent="0.25">
      <c r="A13" s="3" t="s">
        <v>48</v>
      </c>
      <c r="B13" s="3" t="s">
        <v>7</v>
      </c>
      <c r="C13" s="17" t="s">
        <v>23</v>
      </c>
      <c r="D13" s="7">
        <v>0</v>
      </c>
      <c r="E13" s="3">
        <v>0</v>
      </c>
      <c r="F13" s="5">
        <v>0</v>
      </c>
      <c r="G13" s="5" t="s">
        <v>24</v>
      </c>
      <c r="H13" s="4">
        <v>0</v>
      </c>
      <c r="I13" s="4">
        <v>19.95</v>
      </c>
      <c r="J13" s="20">
        <v>4</v>
      </c>
      <c r="K13" s="20">
        <v>36</v>
      </c>
      <c r="L13" s="5">
        <v>718</v>
      </c>
      <c r="M13" s="5">
        <v>718</v>
      </c>
    </row>
    <row r="14" spans="1:14" x14ac:dyDescent="0.25">
      <c r="A14" s="3" t="s">
        <v>49</v>
      </c>
      <c r="B14" s="3" t="s">
        <v>9</v>
      </c>
      <c r="C14" s="17" t="s">
        <v>16</v>
      </c>
      <c r="D14" s="7">
        <v>4</v>
      </c>
      <c r="E14" s="3">
        <v>32</v>
      </c>
      <c r="F14" s="5">
        <v>638.4</v>
      </c>
      <c r="G14" s="5" t="s">
        <v>19</v>
      </c>
      <c r="H14" s="4">
        <v>0</v>
      </c>
      <c r="I14" s="4">
        <v>19.95</v>
      </c>
      <c r="J14" s="20">
        <v>4</v>
      </c>
      <c r="K14" s="20">
        <f>52+16-32</f>
        <v>36</v>
      </c>
      <c r="L14" s="5">
        <v>718.2</v>
      </c>
      <c r="M14" s="5">
        <v>718.2</v>
      </c>
      <c r="N14" s="6"/>
    </row>
    <row r="15" spans="1:14" x14ac:dyDescent="0.25">
      <c r="A15" s="3" t="s">
        <v>50</v>
      </c>
      <c r="B15" s="3" t="s">
        <v>9</v>
      </c>
      <c r="C15" s="17" t="s">
        <v>18</v>
      </c>
      <c r="D15" s="7">
        <v>4</v>
      </c>
      <c r="E15" s="3">
        <v>32</v>
      </c>
      <c r="F15" s="5">
        <v>478.72</v>
      </c>
      <c r="G15" s="5" t="s">
        <v>19</v>
      </c>
      <c r="H15" s="4">
        <v>4.99</v>
      </c>
      <c r="I15" s="4">
        <v>14.96</v>
      </c>
      <c r="J15" s="20">
        <v>4</v>
      </c>
      <c r="K15" s="20">
        <f>52+16-32</f>
        <v>36</v>
      </c>
      <c r="L15" s="5">
        <v>718.2</v>
      </c>
      <c r="M15" s="5">
        <v>538.55999999999995</v>
      </c>
      <c r="N15" s="6"/>
    </row>
    <row r="16" spans="1:14" x14ac:dyDescent="0.25">
      <c r="A16" s="3" t="s">
        <v>45</v>
      </c>
      <c r="B16" s="3" t="s">
        <v>9</v>
      </c>
      <c r="C16" s="17" t="s">
        <v>20</v>
      </c>
      <c r="D16" s="7">
        <v>2</v>
      </c>
      <c r="E16" s="3">
        <v>16</v>
      </c>
      <c r="F16" s="5">
        <v>319.2</v>
      </c>
      <c r="G16" s="5" t="s">
        <v>19</v>
      </c>
      <c r="H16" s="4">
        <v>0</v>
      </c>
      <c r="I16" s="4">
        <v>19.95</v>
      </c>
      <c r="J16" s="20">
        <v>2</v>
      </c>
      <c r="K16" s="20">
        <f>8+26-16</f>
        <v>18</v>
      </c>
      <c r="L16" s="5">
        <v>359.1</v>
      </c>
      <c r="M16" s="5">
        <v>359.1</v>
      </c>
      <c r="N16" s="6"/>
    </row>
    <row r="17" spans="1:15" x14ac:dyDescent="0.25">
      <c r="A17" s="3" t="s">
        <v>51</v>
      </c>
      <c r="B17" s="3" t="s">
        <v>9</v>
      </c>
      <c r="C17" s="17" t="s">
        <v>35</v>
      </c>
      <c r="D17" s="7">
        <v>15</v>
      </c>
      <c r="E17" s="3">
        <v>120</v>
      </c>
      <c r="F17" s="5">
        <v>2394</v>
      </c>
      <c r="G17" s="5" t="s">
        <v>19</v>
      </c>
      <c r="H17" s="4">
        <v>0</v>
      </c>
      <c r="I17" s="4">
        <v>19.95</v>
      </c>
      <c r="J17" s="20">
        <v>15</v>
      </c>
      <c r="K17" s="20">
        <f>195+60-120</f>
        <v>135</v>
      </c>
      <c r="L17" s="5">
        <v>2693.25</v>
      </c>
      <c r="M17" s="5">
        <v>2693.25</v>
      </c>
      <c r="N17" s="6"/>
    </row>
    <row r="18" spans="1:15" x14ac:dyDescent="0.25">
      <c r="A18" s="3" t="s">
        <v>52</v>
      </c>
      <c r="B18" s="3" t="s">
        <v>10</v>
      </c>
      <c r="C18" s="17" t="s">
        <v>28</v>
      </c>
      <c r="D18" s="7">
        <v>3</v>
      </c>
      <c r="E18" s="8">
        <f>D18*8</f>
        <v>24</v>
      </c>
      <c r="F18" s="5">
        <v>359.04</v>
      </c>
      <c r="G18" s="5" t="s">
        <v>24</v>
      </c>
      <c r="H18" s="4">
        <v>4.99</v>
      </c>
      <c r="I18" s="4">
        <v>14.96</v>
      </c>
      <c r="J18" s="19">
        <v>3</v>
      </c>
      <c r="K18" s="20">
        <f>51-24</f>
        <v>27</v>
      </c>
      <c r="L18" s="5">
        <f>1071.45-359.04</f>
        <v>712.41000000000008</v>
      </c>
      <c r="M18" s="5">
        <f>762.96-359.04</f>
        <v>403.92</v>
      </c>
    </row>
    <row r="19" spans="1:15" x14ac:dyDescent="0.25">
      <c r="A19" s="3" t="s">
        <v>53</v>
      </c>
      <c r="B19" s="3" t="s">
        <v>10</v>
      </c>
      <c r="C19" s="17" t="s">
        <v>29</v>
      </c>
      <c r="D19" s="7">
        <v>6</v>
      </c>
      <c r="E19" s="8">
        <f t="shared" ref="E19:E24" si="0">D19*8</f>
        <v>48</v>
      </c>
      <c r="F19" s="5">
        <v>957.6</v>
      </c>
      <c r="G19" s="5" t="s">
        <v>19</v>
      </c>
      <c r="H19" s="4">
        <v>0</v>
      </c>
      <c r="I19" s="4">
        <v>19.95</v>
      </c>
      <c r="J19" s="20">
        <v>6</v>
      </c>
      <c r="K19" s="20">
        <f>102-48</f>
        <v>54</v>
      </c>
      <c r="L19" s="5">
        <f>2034.9-957.6</f>
        <v>1077.3000000000002</v>
      </c>
      <c r="M19" s="5">
        <v>1077.3</v>
      </c>
    </row>
    <row r="20" spans="1:15" x14ac:dyDescent="0.25">
      <c r="A20" s="3" t="s">
        <v>54</v>
      </c>
      <c r="B20" s="3" t="s">
        <v>10</v>
      </c>
      <c r="C20" s="17" t="s">
        <v>31</v>
      </c>
      <c r="D20" s="7">
        <v>5</v>
      </c>
      <c r="E20" s="9">
        <f t="shared" si="0"/>
        <v>40</v>
      </c>
      <c r="F20" s="5">
        <v>798</v>
      </c>
      <c r="G20" s="5" t="s">
        <v>24</v>
      </c>
      <c r="H20" s="4">
        <v>9.98</v>
      </c>
      <c r="I20" s="4">
        <v>9.98</v>
      </c>
      <c r="J20" s="20">
        <v>5</v>
      </c>
      <c r="K20" s="20">
        <v>45</v>
      </c>
      <c r="L20" s="5">
        <v>897.75</v>
      </c>
      <c r="M20" s="5">
        <v>50</v>
      </c>
      <c r="O20" s="6"/>
    </row>
    <row r="21" spans="1:15" x14ac:dyDescent="0.25">
      <c r="A21" s="8" t="s">
        <v>55</v>
      </c>
      <c r="B21" s="3" t="s">
        <v>10</v>
      </c>
      <c r="C21" s="17" t="s">
        <v>38</v>
      </c>
      <c r="D21" s="8">
        <v>3</v>
      </c>
      <c r="E21" s="9">
        <f t="shared" si="0"/>
        <v>24</v>
      </c>
      <c r="F21" s="5">
        <v>359.04</v>
      </c>
      <c r="G21" s="5" t="s">
        <v>5</v>
      </c>
      <c r="H21" s="4">
        <v>14.96</v>
      </c>
      <c r="I21" s="8">
        <v>4.99</v>
      </c>
      <c r="J21" s="21">
        <v>0</v>
      </c>
      <c r="K21" s="21">
        <v>0</v>
      </c>
      <c r="L21" s="5">
        <v>0</v>
      </c>
      <c r="M21" s="5">
        <v>0</v>
      </c>
    </row>
    <row r="22" spans="1:15" x14ac:dyDescent="0.25">
      <c r="A22" s="8" t="s">
        <v>51</v>
      </c>
      <c r="B22" s="3" t="s">
        <v>10</v>
      </c>
      <c r="C22" s="17" t="s">
        <v>25</v>
      </c>
      <c r="D22" s="8">
        <v>6</v>
      </c>
      <c r="E22" s="8">
        <f t="shared" si="0"/>
        <v>48</v>
      </c>
      <c r="F22" s="5">
        <v>957.6</v>
      </c>
      <c r="G22" s="5" t="s">
        <v>19</v>
      </c>
      <c r="H22" s="4">
        <v>0</v>
      </c>
      <c r="I22" s="8">
        <v>19.95</v>
      </c>
      <c r="J22" s="8">
        <v>6</v>
      </c>
      <c r="K22" s="8">
        <f>102-48</f>
        <v>54</v>
      </c>
      <c r="L22" s="5">
        <f>2034.9-957.6</f>
        <v>1077.3000000000002</v>
      </c>
      <c r="M22" s="5">
        <v>1077.3</v>
      </c>
    </row>
    <row r="23" spans="1:15" x14ac:dyDescent="0.25">
      <c r="A23" s="8" t="s">
        <v>56</v>
      </c>
      <c r="B23" s="3" t="s">
        <v>10</v>
      </c>
      <c r="C23" s="17" t="s">
        <v>26</v>
      </c>
      <c r="D23" s="8">
        <v>3</v>
      </c>
      <c r="E23" s="8">
        <f t="shared" si="0"/>
        <v>24</v>
      </c>
      <c r="F23" s="5">
        <v>359.04</v>
      </c>
      <c r="G23" s="5" t="s">
        <v>19</v>
      </c>
      <c r="H23" s="4">
        <v>9.98</v>
      </c>
      <c r="I23" s="8">
        <v>9.98</v>
      </c>
      <c r="J23" s="8">
        <v>3</v>
      </c>
      <c r="K23" s="8">
        <f>51-24</f>
        <v>27</v>
      </c>
      <c r="L23" s="5">
        <f>1017.45-359.04</f>
        <v>658.41000000000008</v>
      </c>
      <c r="M23" s="5">
        <f>509-359.04</f>
        <v>149.95999999999998</v>
      </c>
    </row>
    <row r="24" spans="1:15" x14ac:dyDescent="0.25">
      <c r="A24" s="8" t="s">
        <v>57</v>
      </c>
      <c r="B24" s="3" t="s">
        <v>10</v>
      </c>
      <c r="C24" s="17" t="s">
        <v>27</v>
      </c>
      <c r="D24" s="8">
        <v>2</v>
      </c>
      <c r="E24" s="8">
        <f t="shared" si="0"/>
        <v>16</v>
      </c>
      <c r="F24" s="5">
        <v>239.36</v>
      </c>
      <c r="G24" s="5" t="s">
        <v>19</v>
      </c>
      <c r="H24" s="4">
        <v>14.96</v>
      </c>
      <c r="I24" s="8">
        <v>4.99</v>
      </c>
      <c r="J24" s="8">
        <v>0</v>
      </c>
      <c r="K24" s="8">
        <v>0</v>
      </c>
      <c r="L24" s="5">
        <v>0</v>
      </c>
      <c r="M24" s="5">
        <v>0</v>
      </c>
    </row>
    <row r="25" spans="1:15" x14ac:dyDescent="0.25">
      <c r="A25" s="10" t="s">
        <v>4</v>
      </c>
      <c r="B25" s="11"/>
      <c r="C25" s="11"/>
      <c r="D25" s="12">
        <f>SUM(D5:D24)</f>
        <v>78</v>
      </c>
      <c r="E25" s="13">
        <f>SUM(E5:E24)</f>
        <v>867</v>
      </c>
      <c r="F25" s="5">
        <f>SUM(F5:F24)</f>
        <v>16338.570000000003</v>
      </c>
      <c r="G25" s="5"/>
      <c r="H25" s="11"/>
      <c r="I25" s="11"/>
      <c r="J25" s="11"/>
      <c r="K25" s="11"/>
      <c r="L25" s="14">
        <f>SUM(L5:L24)</f>
        <v>11186.02</v>
      </c>
      <c r="M25" s="15">
        <f>SUM(M5:M24)</f>
        <v>9341.6899999999987</v>
      </c>
    </row>
  </sheetData>
  <mergeCells count="3">
    <mergeCell ref="A1:M1"/>
    <mergeCell ref="D3:F3"/>
    <mergeCell ref="J3:M3"/>
  </mergeCells>
  <phoneticPr fontId="6" type="noConversion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Header>&amp;LUfficio di Piano
22/02/2021&amp;RBuono-servizio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 Mattone</dc:creator>
  <cp:lastModifiedBy>ACER</cp:lastModifiedBy>
  <cp:lastPrinted>2021-02-22T12:41:37Z</cp:lastPrinted>
  <dcterms:created xsi:type="dcterms:W3CDTF">2020-10-19T12:21:26Z</dcterms:created>
  <dcterms:modified xsi:type="dcterms:W3CDTF">2021-08-09T12:06:09Z</dcterms:modified>
</cp:coreProperties>
</file>